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00" windowHeight="6300" activeTab="0"/>
  </bookViews>
  <sheets>
    <sheet name="1-8月" sheetId="1" r:id="rId1"/>
  </sheets>
  <definedNames>
    <definedName name="_xlnm.Print_Area" localSheetId="0">'1-8月'!$A$1:$I$16</definedName>
    <definedName name="_xlnm.Print_Titles" localSheetId="0">'1-8月'!$1:$4</definedName>
  </definedNames>
  <calcPr fullCalcOnLoad="1"/>
</workbook>
</file>

<file path=xl/sharedStrings.xml><?xml version="1.0" encoding="utf-8"?>
<sst xmlns="http://schemas.openxmlformats.org/spreadsheetml/2006/main" count="96" uniqueCount="47">
  <si>
    <t>核定金額</t>
  </si>
  <si>
    <t>主辦單位</t>
  </si>
  <si>
    <t>得標廠商</t>
  </si>
  <si>
    <t>有無公開招標</t>
  </si>
  <si>
    <t>代表姓名</t>
  </si>
  <si>
    <t>建議項目及內容</t>
  </si>
  <si>
    <t>建議地點</t>
  </si>
  <si>
    <t>建議金額</t>
  </si>
  <si>
    <t>核　　　定　　　情　　　形</t>
  </si>
  <si>
    <t>經費支用科目</t>
  </si>
  <si>
    <r>
      <t xml:space="preserve">                        對代表所提地方建議事項處理情形表                 </t>
    </r>
    <r>
      <rPr>
        <sz val="12"/>
        <rFont val="標楷體"/>
        <family val="4"/>
      </rPr>
      <t>單位：新臺幣元</t>
    </r>
  </si>
  <si>
    <t>李主席維順</t>
  </si>
  <si>
    <t>李主席維順</t>
  </si>
  <si>
    <t>排水明溝23公尺</t>
  </si>
  <si>
    <t>永安村-第三期A-3工區</t>
  </si>
  <si>
    <t>其他經濟服務支出\其他公共工程</t>
  </si>
  <si>
    <t>建設課</t>
  </si>
  <si>
    <t>展茂營造有限公司</t>
  </si>
  <si>
    <t>楊代表志明</t>
  </si>
  <si>
    <t>排水明溝20公尺</t>
  </si>
  <si>
    <t>永安村-第三期A-4工區</t>
  </si>
  <si>
    <t>溝蓋板更新11公尺</t>
  </si>
  <si>
    <t>永安村-第三期A-5工區</t>
  </si>
  <si>
    <t>鄧副主席清欉</t>
  </si>
  <si>
    <t>混凝土路面146平方公尺</t>
  </si>
  <si>
    <t>鹿野村-第三期A-6工區</t>
  </si>
  <si>
    <t>排水暗溝10公尺</t>
  </si>
  <si>
    <t>永安村-第三期A-7工區</t>
  </si>
  <si>
    <t>既有明溝修復68公尺</t>
  </si>
  <si>
    <t>龍田村-第三期B-1工區</t>
  </si>
  <si>
    <t>溝蓋板更新13公尺</t>
  </si>
  <si>
    <t>龍田村-第三期B-3.4工區</t>
  </si>
  <si>
    <t>黎代表萬和</t>
  </si>
  <si>
    <t>排水明溝29公尺</t>
  </si>
  <si>
    <t>瑞隆村-第三期C-1工區</t>
  </si>
  <si>
    <t>永安村-第三期C-2工區</t>
  </si>
  <si>
    <t>曾代表國豪</t>
  </si>
  <si>
    <t>排水溝92公尺</t>
  </si>
  <si>
    <t>瑞源村-第三期C-5工區</t>
  </si>
  <si>
    <t>陳代表金花</t>
  </si>
  <si>
    <t>混凝土路面232平方公尺</t>
  </si>
  <si>
    <t>瑞和村-第三期D-1工區</t>
  </si>
  <si>
    <t>郭代表金飛</t>
  </si>
  <si>
    <t>溝蓋板更新10公尺</t>
  </si>
  <si>
    <t>龍田村-第三期E-2.3工區</t>
  </si>
  <si>
    <r>
      <t xml:space="preserve">  有    </t>
    </r>
    <r>
      <rPr>
        <sz val="10"/>
        <rFont val="標楷體"/>
        <family val="4"/>
      </rPr>
      <t xml:space="preserve"> (109年度鹿野鄉各村道路及環境改善工程(開口契約)第三期)</t>
    </r>
  </si>
  <si>
    <t>臺東縣鹿野鄉公所110年度（1-9月）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</si>
</sst>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0.00_);[Red]\(0.00\)"/>
    <numFmt numFmtId="183" formatCode="_-* #,##0.000_-;\-* #,##0.000_-;_-* &quot;-&quot;??_-;_-@_-"/>
    <numFmt numFmtId="184" formatCode="0.000"/>
    <numFmt numFmtId="185" formatCode="0.0000000"/>
    <numFmt numFmtId="186" formatCode="0.000000"/>
    <numFmt numFmtId="187" formatCode="0.00000"/>
    <numFmt numFmtId="188" formatCode="0.0000"/>
    <numFmt numFmtId="189" formatCode="0.00_ "/>
    <numFmt numFmtId="190" formatCode="#,##0_);[Red]\(#,##0\)"/>
  </numFmts>
  <fonts count="45">
    <font>
      <sz val="12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right" vertical="center"/>
    </xf>
    <xf numFmtId="190" fontId="5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zoomScalePageLayoutView="0" workbookViewId="0" topLeftCell="A1">
      <selection activeCell="F9" sqref="F9"/>
    </sheetView>
  </sheetViews>
  <sheetFormatPr defaultColWidth="9.00390625" defaultRowHeight="16.5"/>
  <cols>
    <col min="1" max="1" width="15.375" style="4" customWidth="1"/>
    <col min="2" max="2" width="23.75390625" style="4" bestFit="1" customWidth="1"/>
    <col min="3" max="3" width="13.125" style="4" customWidth="1"/>
    <col min="4" max="4" width="10.50390625" style="4" bestFit="1" customWidth="1"/>
    <col min="5" max="5" width="10.50390625" style="4" customWidth="1"/>
    <col min="6" max="6" width="30.375" style="4" customWidth="1"/>
    <col min="7" max="7" width="8.875" style="7" customWidth="1"/>
    <col min="8" max="8" width="7.50390625" style="4" customWidth="1"/>
    <col min="9" max="9" width="22.75390625" style="4" customWidth="1"/>
    <col min="10" max="16384" width="8.875" style="4" customWidth="1"/>
  </cols>
  <sheetData>
    <row r="1" spans="1:9" ht="33.75" customHeight="1">
      <c r="A1" s="11" t="s">
        <v>46</v>
      </c>
      <c r="B1" s="12"/>
      <c r="C1" s="12"/>
      <c r="D1" s="12"/>
      <c r="E1" s="12"/>
      <c r="F1" s="12"/>
      <c r="G1" s="12"/>
      <c r="H1" s="12"/>
      <c r="I1" s="12"/>
    </row>
    <row r="2" spans="1:9" ht="38.25" customHeight="1">
      <c r="A2" s="13" t="s">
        <v>10</v>
      </c>
      <c r="B2" s="13"/>
      <c r="C2" s="13"/>
      <c r="D2" s="13"/>
      <c r="E2" s="13"/>
      <c r="F2" s="13"/>
      <c r="G2" s="13"/>
      <c r="H2" s="13"/>
      <c r="I2" s="14"/>
    </row>
    <row r="3" spans="1:9" ht="24" customHeight="1">
      <c r="A3" s="16" t="s">
        <v>4</v>
      </c>
      <c r="B3" s="15" t="s">
        <v>5</v>
      </c>
      <c r="C3" s="16" t="s">
        <v>6</v>
      </c>
      <c r="D3" s="16" t="s">
        <v>7</v>
      </c>
      <c r="E3" s="15" t="s">
        <v>8</v>
      </c>
      <c r="F3" s="15"/>
      <c r="G3" s="15"/>
      <c r="H3" s="15"/>
      <c r="I3" s="15"/>
    </row>
    <row r="4" spans="1:9" ht="36" customHeight="1">
      <c r="A4" s="16"/>
      <c r="B4" s="15"/>
      <c r="C4" s="16"/>
      <c r="D4" s="16"/>
      <c r="E4" s="1" t="s">
        <v>0</v>
      </c>
      <c r="F4" s="2" t="s">
        <v>9</v>
      </c>
      <c r="G4" s="2" t="s">
        <v>1</v>
      </c>
      <c r="H4" s="3" t="s">
        <v>3</v>
      </c>
      <c r="I4" s="2" t="s">
        <v>2</v>
      </c>
    </row>
    <row r="5" spans="1:9" s="6" customFormat="1" ht="32.25">
      <c r="A5" s="3" t="s">
        <v>12</v>
      </c>
      <c r="B5" s="5" t="s">
        <v>13</v>
      </c>
      <c r="C5" s="3" t="s">
        <v>14</v>
      </c>
      <c r="D5" s="9">
        <f>20*1987+7*2085+119*344+407*27+9*182+58*44+46*24+2*1967+1*2459+53</f>
        <v>118000</v>
      </c>
      <c r="E5" s="8">
        <f aca="true" t="shared" si="0" ref="E5:E16">D5</f>
        <v>118000</v>
      </c>
      <c r="F5" s="10" t="s">
        <v>15</v>
      </c>
      <c r="G5" s="2" t="s">
        <v>16</v>
      </c>
      <c r="H5" s="1" t="s">
        <v>45</v>
      </c>
      <c r="I5" s="2" t="s">
        <v>17</v>
      </c>
    </row>
    <row r="6" spans="1:9" s="6" customFormat="1" ht="32.25">
      <c r="A6" s="3" t="s">
        <v>18</v>
      </c>
      <c r="B6" s="5" t="s">
        <v>19</v>
      </c>
      <c r="C6" s="3" t="s">
        <v>20</v>
      </c>
      <c r="D6" s="9">
        <f>8*2085+27*344+333*27+18*44+2*1967+8*1279+1*7868+2*2459+297</f>
        <v>63000</v>
      </c>
      <c r="E6" s="8">
        <f t="shared" si="0"/>
        <v>63000</v>
      </c>
      <c r="F6" s="10" t="s">
        <v>15</v>
      </c>
      <c r="G6" s="2" t="s">
        <v>16</v>
      </c>
      <c r="H6" s="1" t="s">
        <v>45</v>
      </c>
      <c r="I6" s="2" t="s">
        <v>17</v>
      </c>
    </row>
    <row r="7" spans="1:9" s="6" customFormat="1" ht="32.25">
      <c r="A7" s="3" t="s">
        <v>18</v>
      </c>
      <c r="B7" s="5" t="s">
        <v>21</v>
      </c>
      <c r="C7" s="3" t="s">
        <v>22</v>
      </c>
      <c r="D7" s="9">
        <f>188*89+2*2085+4*344+141*27+22*44+2*1967+4*1279+4*1377+1*7868+521</f>
        <v>50000</v>
      </c>
      <c r="E7" s="8">
        <f t="shared" si="0"/>
        <v>50000</v>
      </c>
      <c r="F7" s="10" t="s">
        <v>15</v>
      </c>
      <c r="G7" s="2" t="s">
        <v>16</v>
      </c>
      <c r="H7" s="1" t="s">
        <v>45</v>
      </c>
      <c r="I7" s="2" t="s">
        <v>17</v>
      </c>
    </row>
    <row r="8" spans="1:9" s="6" customFormat="1" ht="32.25">
      <c r="A8" s="3" t="s">
        <v>23</v>
      </c>
      <c r="B8" s="5" t="s">
        <v>24</v>
      </c>
      <c r="C8" s="3" t="s">
        <v>25</v>
      </c>
      <c r="D8" s="9">
        <f>29*1987+33*89+146*20+6*177+29*44+2*1967+8*1377+1*7868+1*11802+562</f>
        <v>101000</v>
      </c>
      <c r="E8" s="8">
        <f t="shared" si="0"/>
        <v>101000</v>
      </c>
      <c r="F8" s="10" t="s">
        <v>15</v>
      </c>
      <c r="G8" s="2" t="s">
        <v>16</v>
      </c>
      <c r="H8" s="1" t="s">
        <v>45</v>
      </c>
      <c r="I8" s="2" t="s">
        <v>17</v>
      </c>
    </row>
    <row r="9" spans="1:9" s="6" customFormat="1" ht="32.25">
      <c r="A9" s="3" t="s">
        <v>18</v>
      </c>
      <c r="B9" s="5" t="s">
        <v>26</v>
      </c>
      <c r="C9" s="3" t="s">
        <v>27</v>
      </c>
      <c r="D9" s="9">
        <f>213*89+7*2085+31*344+424*27+15*44+2*1967+12*1279+394</f>
        <v>76000</v>
      </c>
      <c r="E9" s="8">
        <f t="shared" si="0"/>
        <v>76000</v>
      </c>
      <c r="F9" s="10" t="s">
        <v>15</v>
      </c>
      <c r="G9" s="2" t="s">
        <v>16</v>
      </c>
      <c r="H9" s="1" t="s">
        <v>45</v>
      </c>
      <c r="I9" s="2" t="s">
        <v>17</v>
      </c>
    </row>
    <row r="10" spans="1:9" s="6" customFormat="1" ht="32.25">
      <c r="A10" s="3" t="s">
        <v>11</v>
      </c>
      <c r="B10" s="5" t="s">
        <v>28</v>
      </c>
      <c r="C10" s="3" t="s">
        <v>29</v>
      </c>
      <c r="D10" s="9">
        <f>17*2085+92*344+969*27+2*1967+24*1279+114</f>
        <v>128000</v>
      </c>
      <c r="E10" s="8">
        <f t="shared" si="0"/>
        <v>128000</v>
      </c>
      <c r="F10" s="10" t="s">
        <v>15</v>
      </c>
      <c r="G10" s="2" t="s">
        <v>16</v>
      </c>
      <c r="H10" s="1" t="s">
        <v>45</v>
      </c>
      <c r="I10" s="2" t="s">
        <v>17</v>
      </c>
    </row>
    <row r="11" spans="1:9" s="6" customFormat="1" ht="32.25">
      <c r="A11" s="3" t="s">
        <v>23</v>
      </c>
      <c r="B11" s="5" t="s">
        <v>30</v>
      </c>
      <c r="C11" s="3" t="s">
        <v>31</v>
      </c>
      <c r="D11" s="9">
        <f>315*89+1*2085+6*344+131*27+40*98+4*1967+8*1377+2*7868+739</f>
        <v>75000</v>
      </c>
      <c r="E11" s="8">
        <f t="shared" si="0"/>
        <v>75000</v>
      </c>
      <c r="F11" s="10" t="s">
        <v>15</v>
      </c>
      <c r="G11" s="2" t="s">
        <v>16</v>
      </c>
      <c r="H11" s="1" t="s">
        <v>45</v>
      </c>
      <c r="I11" s="2" t="s">
        <v>17</v>
      </c>
    </row>
    <row r="12" spans="1:9" s="6" customFormat="1" ht="32.25">
      <c r="A12" s="3" t="s">
        <v>32</v>
      </c>
      <c r="B12" s="5" t="s">
        <v>33</v>
      </c>
      <c r="C12" s="3" t="s">
        <v>34</v>
      </c>
      <c r="D12" s="8">
        <f>8*2085+39*344+446*27+2*1967+8*1279+2*11802+92</f>
        <v>80000</v>
      </c>
      <c r="E12" s="8">
        <f t="shared" si="0"/>
        <v>80000</v>
      </c>
      <c r="F12" s="10" t="s">
        <v>15</v>
      </c>
      <c r="G12" s="2" t="s">
        <v>16</v>
      </c>
      <c r="H12" s="1" t="s">
        <v>45</v>
      </c>
      <c r="I12" s="2" t="s">
        <v>17</v>
      </c>
    </row>
    <row r="13" spans="1:9" s="6" customFormat="1" ht="32.25">
      <c r="A13" s="3" t="s">
        <v>11</v>
      </c>
      <c r="B13" s="5" t="s">
        <v>19</v>
      </c>
      <c r="C13" s="3" t="s">
        <v>35</v>
      </c>
      <c r="D13" s="8">
        <f>7*2085+40*344+484*27+2*1967+8*1279+2*7868+675</f>
        <v>72000</v>
      </c>
      <c r="E13" s="8">
        <f t="shared" si="0"/>
        <v>72000</v>
      </c>
      <c r="F13" s="10" t="s">
        <v>15</v>
      </c>
      <c r="G13" s="2" t="s">
        <v>16</v>
      </c>
      <c r="H13" s="1" t="s">
        <v>45</v>
      </c>
      <c r="I13" s="2" t="s">
        <v>17</v>
      </c>
    </row>
    <row r="14" spans="1:9" s="6" customFormat="1" ht="32.25">
      <c r="A14" s="3" t="s">
        <v>36</v>
      </c>
      <c r="B14" s="5" t="s">
        <v>37</v>
      </c>
      <c r="C14" s="3" t="s">
        <v>38</v>
      </c>
      <c r="D14" s="8">
        <f>61*2085+347*344+439*27+104*44+54*24+50*47+12*2262+2*1967+20*1279+1*7868+846</f>
        <v>332000</v>
      </c>
      <c r="E14" s="8">
        <f t="shared" si="0"/>
        <v>332000</v>
      </c>
      <c r="F14" s="10" t="s">
        <v>15</v>
      </c>
      <c r="G14" s="2" t="s">
        <v>16</v>
      </c>
      <c r="H14" s="1" t="s">
        <v>45</v>
      </c>
      <c r="I14" s="2" t="s">
        <v>17</v>
      </c>
    </row>
    <row r="15" spans="1:9" s="6" customFormat="1" ht="32.25">
      <c r="A15" s="3" t="s">
        <v>39</v>
      </c>
      <c r="B15" s="5" t="s">
        <v>40</v>
      </c>
      <c r="C15" s="3" t="s">
        <v>41</v>
      </c>
      <c r="D15" s="8">
        <f>687479+521</f>
        <v>688000</v>
      </c>
      <c r="E15" s="8">
        <f t="shared" si="0"/>
        <v>688000</v>
      </c>
      <c r="F15" s="10" t="s">
        <v>15</v>
      </c>
      <c r="G15" s="2" t="s">
        <v>16</v>
      </c>
      <c r="H15" s="1" t="s">
        <v>45</v>
      </c>
      <c r="I15" s="2" t="s">
        <v>17</v>
      </c>
    </row>
    <row r="16" spans="1:9" s="6" customFormat="1" ht="32.25">
      <c r="A16" s="3" t="s">
        <v>42</v>
      </c>
      <c r="B16" s="5" t="s">
        <v>43</v>
      </c>
      <c r="C16" s="3" t="s">
        <v>44</v>
      </c>
      <c r="D16" s="8">
        <f>2*2085+7*344+6*44+76*108+4*1967+8*1279+4*1377+2*7868+606</f>
        <v>55000</v>
      </c>
      <c r="E16" s="8">
        <f t="shared" si="0"/>
        <v>55000</v>
      </c>
      <c r="F16" s="10" t="s">
        <v>15</v>
      </c>
      <c r="G16" s="2" t="s">
        <v>16</v>
      </c>
      <c r="H16" s="1" t="s">
        <v>45</v>
      </c>
      <c r="I16" s="2" t="s">
        <v>17</v>
      </c>
    </row>
  </sheetData>
  <sheetProtection/>
  <mergeCells count="7">
    <mergeCell ref="A1:I1"/>
    <mergeCell ref="A2:I2"/>
    <mergeCell ref="E3:I3"/>
    <mergeCell ref="B3:B4"/>
    <mergeCell ref="A3:A4"/>
    <mergeCell ref="C3:C4"/>
    <mergeCell ref="D3:D4"/>
  </mergeCells>
  <printOptions horizontalCentered="1"/>
  <pageMargins left="0.15748031496062992" right="0.15748031496062992" top="0.3937007874015748" bottom="0.7874015748031497" header="0.5118110236220472" footer="0.5118110236220472"/>
  <pageSetup horizontalDpi="600" verticalDpi="600" orientation="landscape" paperSize="9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</dc:creator>
  <cp:keywords/>
  <dc:description/>
  <cp:lastModifiedBy>User</cp:lastModifiedBy>
  <cp:lastPrinted>2021-07-14T05:47:17Z</cp:lastPrinted>
  <dcterms:created xsi:type="dcterms:W3CDTF">2006-01-09T01:49:10Z</dcterms:created>
  <dcterms:modified xsi:type="dcterms:W3CDTF">2021-10-17T07:34:39Z</dcterms:modified>
  <cp:category/>
  <cp:version/>
  <cp:contentType/>
  <cp:contentStatus/>
</cp:coreProperties>
</file>